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92" windowHeight="793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<sst xmlns="http://schemas.openxmlformats.org/spreadsheetml/2006/main" count="145" uniqueCount="32">
  <si>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</si>
  <si>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</si>
  <si>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</si>
  <si>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</si>
  <si>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</si>
  <si>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</si>
  <si>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</si>
  <si>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</si>
  <si>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</si>
  <si>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</si>
  <si>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</si>
  <si>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</si>
  <si>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</si>
  <si>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</si>
  <si>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</si>
  <si>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</si>
  <si>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</si>
  <si>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</si>
  <si>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</si>
  <si>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</si>
  <si>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</si>
  <si>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</si>
  <si>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</si>
  <si>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</si>
  <si>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</si>
  <si>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2 ème Période</t>
  </si>
  <si>
    <t>1 ère Journée</t>
  </si>
  <si>
    <t>Morel Anne-Gaelle</t>
  </si>
  <si>
    <t>Gadais Cathy</t>
  </si>
  <si>
    <t>Gadais Alain</t>
  </si>
  <si>
    <t>Delafosse Florian</t>
  </si>
  <si>
    <t>Résultats Doublette Journée du 08/12/2022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</si>
</sst>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5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 quotePrefix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33" borderId="44" xfId="0" applyFont="1" applyFill="1" applyBorder="1" applyAlignment="1" quotePrefix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5">
        <row r="8">
          <cell r="D8">
            <v>15</v>
          </cell>
        </row>
        <row r="9">
          <cell r="D9">
            <v>29</v>
          </cell>
        </row>
        <row r="10">
          <cell r="D10">
            <v>43</v>
          </cell>
        </row>
        <row r="11">
          <cell r="D11">
            <v>25</v>
          </cell>
        </row>
        <row r="12">
          <cell r="D12">
            <v>37</v>
          </cell>
        </row>
        <row r="13">
          <cell r="D13">
            <v>43</v>
          </cell>
        </row>
        <row r="14">
          <cell r="D14">
            <v>24</v>
          </cell>
        </row>
        <row r="15">
          <cell r="D15">
            <v>25</v>
          </cell>
        </row>
        <row r="16">
          <cell r="D16">
            <v>26</v>
          </cell>
        </row>
        <row r="17">
          <cell r="D17">
            <v>37</v>
          </cell>
        </row>
        <row r="18">
          <cell r="D18">
            <v>30</v>
          </cell>
        </row>
        <row r="19">
          <cell r="D19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A2" t="str">
            <v>Delafosse Nicolas</v>
          </cell>
        </row>
        <row r="3">
          <cell r="A3" t="str">
            <v>Lecarpentier Denis</v>
          </cell>
        </row>
        <row r="5">
          <cell r="A5" t="str">
            <v>Ganné Gilles</v>
          </cell>
        </row>
        <row r="7">
          <cell r="A7" t="str">
            <v>Levesque Bernard</v>
          </cell>
        </row>
        <row r="8">
          <cell r="A8" t="str">
            <v>Gresselin Cyrille</v>
          </cell>
        </row>
        <row r="9">
          <cell r="A9" t="str">
            <v>Mercier Guy</v>
          </cell>
        </row>
        <row r="11">
          <cell r="A11" t="str">
            <v>Clavier Fanfan</v>
          </cell>
        </row>
        <row r="13">
          <cell r="A13" t="str">
            <v>Mercier Régine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7" t="s">
        <v>31</v>
      </c>
      <c r="C1" s="67"/>
      <c r="D1" s="67"/>
      <c r="E1" s="67"/>
      <c r="F1" s="67"/>
      <c r="G1" s="67"/>
      <c r="H1" s="67"/>
      <c r="I1" s="67"/>
    </row>
    <row r="2" spans="3:7" ht="17.25">
      <c r="C2" s="3"/>
      <c r="D2" s="3"/>
      <c r="E2" s="3"/>
      <c r="F2" s="3"/>
      <c r="G2" s="3"/>
    </row>
    <row r="3" spans="2:9" ht="17.25">
      <c r="B3" s="68" t="s">
        <v>25</v>
      </c>
      <c r="C3" s="69"/>
      <c r="D3" s="69"/>
      <c r="E3" s="69"/>
      <c r="F3" s="69"/>
      <c r="G3" s="69"/>
      <c r="H3" s="69"/>
      <c r="I3" s="69"/>
    </row>
    <row r="4" spans="2:9" ht="17.25">
      <c r="B4" s="70" t="s">
        <v>26</v>
      </c>
      <c r="C4" s="71"/>
      <c r="D4" s="71"/>
      <c r="E4" s="71"/>
      <c r="F4" s="71"/>
      <c r="G4" s="71"/>
      <c r="H4" s="71"/>
      <c r="I4" s="71"/>
    </row>
    <row r="5" ht="18" customHeight="1" thickBot="1"/>
    <row r="6" spans="2:7" ht="19.5" customHeight="1" thickBot="1">
      <c r="B6" s="15"/>
      <c r="C6" s="15"/>
      <c r="D6" s="72" t="s">
        <v>5</v>
      </c>
      <c r="E6" s="65"/>
      <c r="F6" s="66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9" t="str">
        <f>Feuil7!C8</f>
        <v>Equipe 4</v>
      </c>
      <c r="D8" s="20" t="s">
        <v>2</v>
      </c>
      <c r="E8" s="21" t="s">
        <v>3</v>
      </c>
      <c r="F8" s="22" t="s">
        <v>4</v>
      </c>
      <c r="G8" s="23" t="s">
        <v>1</v>
      </c>
    </row>
    <row r="9" spans="2:7" ht="30" customHeight="1">
      <c r="B9" s="24">
        <f>Feuil7!B8</f>
        <v>24</v>
      </c>
      <c r="C9" s="25" t="str">
        <f>Feuil7!A8</f>
        <v>Gresselin Cyrille</v>
      </c>
      <c r="D9" s="26">
        <v>171</v>
      </c>
      <c r="E9" s="27">
        <v>169</v>
      </c>
      <c r="F9" s="28">
        <v>169</v>
      </c>
      <c r="G9" s="29">
        <f aca="true" t="shared" si="0" ref="G9:G14">IF(SUM($D$9:$F$11)=0," ",D9+E9+F9)</f>
        <v>509</v>
      </c>
    </row>
    <row r="10" spans="2:7" ht="30" customHeight="1">
      <c r="B10" s="30">
        <f>Feuil7!B9</f>
        <v>25</v>
      </c>
      <c r="C10" s="31" t="str">
        <f>Feuil7!A9</f>
        <v>Mercier Guy</v>
      </c>
      <c r="D10" s="32">
        <v>201</v>
      </c>
      <c r="E10" s="33">
        <v>170</v>
      </c>
      <c r="F10" s="34">
        <v>203</v>
      </c>
      <c r="G10" s="35">
        <f t="shared" si="0"/>
        <v>574</v>
      </c>
    </row>
    <row r="11" spans="2:7" ht="30" customHeight="1" thickBot="1">
      <c r="B11" s="36"/>
      <c r="C11" s="37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49</v>
      </c>
      <c r="C12" s="41" t="s">
        <v>16</v>
      </c>
      <c r="D12" s="42">
        <f>IF(SUM($D$9:$F$11)=0," ",D9+D10+D11)</f>
        <v>372</v>
      </c>
      <c r="E12" s="27">
        <f>IF(SUM($D$9:$F$11)=0," ",E9+E10+E11)</f>
        <v>339</v>
      </c>
      <c r="F12" s="43">
        <f>IF(SUM($D$9:$F$11)=0," ",F9+F10+F11)</f>
        <v>372</v>
      </c>
      <c r="G12" s="29">
        <f t="shared" si="0"/>
        <v>1083</v>
      </c>
    </row>
    <row r="13" spans="2:7" ht="30" customHeight="1" thickBot="1">
      <c r="B13" s="44"/>
      <c r="C13" s="45" t="s">
        <v>6</v>
      </c>
      <c r="D13" s="46">
        <f>$B$12</f>
        <v>49</v>
      </c>
      <c r="E13" s="32">
        <f>$B$12</f>
        <v>49</v>
      </c>
      <c r="F13" s="32">
        <f>$B$12</f>
        <v>49</v>
      </c>
      <c r="G13" s="35">
        <f>D13+E13+F13</f>
        <v>147</v>
      </c>
    </row>
    <row r="14" spans="2:9" ht="30" customHeight="1" thickBot="1">
      <c r="B14" s="44"/>
      <c r="C14" s="45" t="s">
        <v>18</v>
      </c>
      <c r="D14" s="47">
        <f>IF(SUM($D$9:$F$11)=0," ",D12+D13)</f>
        <v>421</v>
      </c>
      <c r="E14" s="39">
        <f>IF(SUM($D$9:$F$11)=0," ",E12+E13)</f>
        <v>388</v>
      </c>
      <c r="F14" s="48">
        <f>IF(SUM($D$9:$F$11)=0," ",F12+F13)</f>
        <v>421</v>
      </c>
      <c r="G14" s="40">
        <f t="shared" si="0"/>
        <v>1230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0</v>
      </c>
      <c r="E15" s="51">
        <f>IF(AND(E9+E10+E11=0)," ",IF(E14&gt;E25,2,(IF(E14&lt;E25,0,(IF(E14=E25,1))))))</f>
        <v>0</v>
      </c>
      <c r="F15" s="51">
        <f>IF(AND(F9+F10+F11=0)," ",IF(F14&gt;F25,2,(IF(F14&lt;F25,0,(IF(F14=F25,1))))))</f>
        <v>0</v>
      </c>
      <c r="G15" s="51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9"/>
      <c r="C16" s="15"/>
      <c r="D16" s="15"/>
      <c r="E16" s="15"/>
      <c r="F16" s="15"/>
      <c r="G16" s="15"/>
    </row>
    <row r="17" spans="2:7" ht="19.5" customHeight="1" thickBot="1">
      <c r="B17" s="49"/>
      <c r="C17" s="15"/>
      <c r="D17" s="64" t="s">
        <v>7</v>
      </c>
      <c r="E17" s="65"/>
      <c r="F17" s="66"/>
      <c r="G17" s="16"/>
    </row>
    <row r="18" spans="2:7" ht="19.5" customHeight="1" thickBot="1">
      <c r="B18" s="49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9" t="str">
        <f>Feuil7!C6</f>
        <v>Equipe 3</v>
      </c>
      <c r="D19" s="20" t="s">
        <v>2</v>
      </c>
      <c r="E19" s="21" t="s">
        <v>3</v>
      </c>
      <c r="F19" s="22" t="s">
        <v>4</v>
      </c>
      <c r="G19" s="52" t="s">
        <v>17</v>
      </c>
    </row>
    <row r="20" spans="2:7" ht="30" customHeight="1">
      <c r="B20" s="53">
        <f>Feuil7!B6</f>
        <v>37</v>
      </c>
      <c r="C20" s="25" t="str">
        <f>Feuil7!A6</f>
        <v>Gadais Alain</v>
      </c>
      <c r="D20" s="26">
        <v>195</v>
      </c>
      <c r="E20" s="27">
        <v>192</v>
      </c>
      <c r="F20" s="28">
        <v>200</v>
      </c>
      <c r="G20" s="29">
        <f aca="true" t="shared" si="1" ref="G20:G25">IF(SUM($D$20:$F$22)=0," ",D20+E20+F20)</f>
        <v>587</v>
      </c>
    </row>
    <row r="21" spans="2:7" ht="30" customHeight="1">
      <c r="B21" s="30">
        <f>Feuil7!B7</f>
        <v>43</v>
      </c>
      <c r="C21" s="31" t="str">
        <f>Feuil7!A7</f>
        <v>Levesque Bernard</v>
      </c>
      <c r="D21" s="32">
        <v>170</v>
      </c>
      <c r="E21" s="33">
        <v>165</v>
      </c>
      <c r="F21" s="34">
        <v>190</v>
      </c>
      <c r="G21" s="35">
        <f t="shared" si="1"/>
        <v>525</v>
      </c>
    </row>
    <row r="22" spans="2:7" ht="30" customHeight="1" thickBot="1">
      <c r="B22" s="36"/>
      <c r="C22" s="37"/>
      <c r="D22" s="38"/>
      <c r="E22" s="39"/>
      <c r="F22" s="17"/>
      <c r="G22" s="54">
        <f t="shared" si="1"/>
        <v>0</v>
      </c>
    </row>
    <row r="23" spans="2:7" ht="30" customHeight="1" thickBot="1">
      <c r="B23" s="18">
        <f>SUM(B20:B22)</f>
        <v>80</v>
      </c>
      <c r="C23" s="41" t="s">
        <v>16</v>
      </c>
      <c r="D23" s="42">
        <f>IF(SUM($D$20:$F$22)=0," ",D20+D21+D22)</f>
        <v>365</v>
      </c>
      <c r="E23" s="27">
        <f>IF(SUM($D$20:$F$22)=0," ",E20+E21+E22)</f>
        <v>357</v>
      </c>
      <c r="F23" s="43">
        <f>IF(SUM($D$20:$F$22)=0," ",F20+F21+F22)</f>
        <v>390</v>
      </c>
      <c r="G23" s="29">
        <f t="shared" si="1"/>
        <v>1112</v>
      </c>
    </row>
    <row r="24" spans="2:7" ht="30" customHeight="1" thickBot="1">
      <c r="B24" s="55"/>
      <c r="C24" s="45" t="s">
        <v>6</v>
      </c>
      <c r="D24" s="46">
        <f>$B$23</f>
        <v>80</v>
      </c>
      <c r="E24" s="33">
        <f>$B$23</f>
        <v>80</v>
      </c>
      <c r="F24" s="56">
        <f>$B$23</f>
        <v>80</v>
      </c>
      <c r="G24" s="35">
        <f>D24+E24+F24</f>
        <v>240</v>
      </c>
    </row>
    <row r="25" spans="2:9" ht="30" customHeight="1" thickBot="1">
      <c r="B25" s="55"/>
      <c r="C25" s="45" t="s">
        <v>18</v>
      </c>
      <c r="D25" s="57">
        <f>IF(SUM($D$20:$F$22)=0," ",D23+D24)</f>
        <v>445</v>
      </c>
      <c r="E25" s="58">
        <f>IF(SUM($D$20:$F$22)=0," ",E23+E24)</f>
        <v>437</v>
      </c>
      <c r="F25" s="59">
        <f>IF(SUM($D$20:$F$22)=0," ",F23+F24)</f>
        <v>470</v>
      </c>
      <c r="G25" s="40">
        <f t="shared" si="1"/>
        <v>1352</v>
      </c>
      <c r="I25" s="2" t="s">
        <v>19</v>
      </c>
    </row>
    <row r="26" spans="2:9" ht="30" customHeight="1" thickBot="1">
      <c r="B26" s="15"/>
      <c r="C26" s="50" t="s">
        <v>0</v>
      </c>
      <c r="D26" s="51">
        <f>IF(AND(D20+D21+D22=0)," ",IF(D25&gt;D14,2,(IF(D25&lt;D14,0,(IF(D25=D14,1))))))</f>
        <v>2</v>
      </c>
      <c r="E26" s="51">
        <f>IF(AND(E20+E21+E22=0)," ",IF(E25&gt;E14,2,(IF(E25&lt;E14,0,(IF(E25=E14,1))))))</f>
        <v>2</v>
      </c>
      <c r="F26" s="51">
        <f>IF(AND(F20+F21+F22=0)," ",IF(F25&gt;F14,2,(IF(F25&lt;F14,0,(IF(F25=F14,1))))))</f>
        <v>2</v>
      </c>
      <c r="G26" s="51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  <ignoredErrors>
    <ignoredError sqref="G1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7" t="str">
        <f>Feuil1!B1</f>
        <v>Résultats Doublette Journée du 08/12/2022</v>
      </c>
      <c r="C1" s="67"/>
      <c r="D1" s="67"/>
      <c r="E1" s="67"/>
      <c r="F1" s="67"/>
      <c r="G1" s="67"/>
      <c r="H1" s="67"/>
      <c r="I1" s="67"/>
    </row>
    <row r="2" spans="3:7" ht="17.25">
      <c r="C2" s="3"/>
      <c r="D2" s="3"/>
      <c r="E2" s="3"/>
      <c r="F2" s="3"/>
      <c r="G2" s="3"/>
    </row>
    <row r="3" spans="2:9" ht="17.25">
      <c r="B3" s="69" t="str">
        <f>Feuil1!B3</f>
        <v>2 ème Période</v>
      </c>
      <c r="C3" s="69"/>
      <c r="D3" s="69"/>
      <c r="E3" s="69"/>
      <c r="F3" s="69"/>
      <c r="G3" s="69"/>
      <c r="H3" s="69"/>
      <c r="I3" s="69"/>
    </row>
    <row r="4" spans="2:9" ht="17.25">
      <c r="B4" s="71" t="str">
        <f>Feuil1!B4</f>
        <v>1 ère Journée</v>
      </c>
      <c r="C4" s="71"/>
      <c r="D4" s="71"/>
      <c r="E4" s="71"/>
      <c r="F4" s="71"/>
      <c r="G4" s="71"/>
      <c r="H4" s="71"/>
      <c r="I4" s="71"/>
    </row>
    <row r="5" ht="18" customHeight="1" thickBot="1"/>
    <row r="6" spans="2:7" ht="19.5" customHeight="1" thickBot="1">
      <c r="B6" s="15"/>
      <c r="C6" s="15"/>
      <c r="D6" s="64" t="s">
        <v>8</v>
      </c>
      <c r="E6" s="65"/>
      <c r="F6" s="66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9" t="str">
        <f>Feuil7!C12</f>
        <v>Equipe 6</v>
      </c>
      <c r="D8" s="20" t="s">
        <v>2</v>
      </c>
      <c r="E8" s="21" t="s">
        <v>3</v>
      </c>
      <c r="F8" s="22" t="s">
        <v>4</v>
      </c>
      <c r="G8" s="23" t="s">
        <v>1</v>
      </c>
    </row>
    <row r="9" spans="2:7" ht="30" customHeight="1">
      <c r="B9" s="24">
        <f>Feuil7!B12</f>
        <v>30</v>
      </c>
      <c r="C9" s="25" t="str">
        <f>Feuil7!A12</f>
        <v>Morel Anne-Gaelle</v>
      </c>
      <c r="D9" s="26">
        <v>163</v>
      </c>
      <c r="E9" s="27">
        <v>149</v>
      </c>
      <c r="F9" s="28">
        <v>151</v>
      </c>
      <c r="G9" s="29">
        <f aca="true" t="shared" si="0" ref="G9:G14">IF(SUM($D$9:$F$11)=0," ",D9+E9+F9)</f>
        <v>463</v>
      </c>
    </row>
    <row r="10" spans="2:7" ht="30" customHeight="1">
      <c r="B10" s="30">
        <f>Feuil7!B13</f>
        <v>35</v>
      </c>
      <c r="C10" s="31" t="str">
        <f>Feuil7!A13</f>
        <v>Mercier Régine</v>
      </c>
      <c r="D10" s="32">
        <v>165</v>
      </c>
      <c r="E10" s="33">
        <v>146</v>
      </c>
      <c r="F10" s="34">
        <v>187</v>
      </c>
      <c r="G10" s="35">
        <f t="shared" si="0"/>
        <v>498</v>
      </c>
    </row>
    <row r="11" spans="2:7" ht="30" customHeight="1" thickBot="1">
      <c r="B11" s="36"/>
      <c r="C11" s="37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65</v>
      </c>
      <c r="C12" s="41" t="s">
        <v>16</v>
      </c>
      <c r="D12" s="42">
        <f>IF(SUM($D$9:$F$11)=0," ",D9+D10+D11)</f>
        <v>328</v>
      </c>
      <c r="E12" s="27">
        <f>IF(SUM($D$9:$F$11)=0," ",E9+E10+E11)</f>
        <v>295</v>
      </c>
      <c r="F12" s="43">
        <f>IF(SUM($D$9:$F$11)=0," ",F9+F10+F11)</f>
        <v>338</v>
      </c>
      <c r="G12" s="29">
        <f t="shared" si="0"/>
        <v>961</v>
      </c>
    </row>
    <row r="13" spans="2:7" ht="30" customHeight="1" thickBot="1">
      <c r="B13" s="44"/>
      <c r="C13" s="45" t="s">
        <v>6</v>
      </c>
      <c r="D13" s="46">
        <f>$B$12</f>
        <v>65</v>
      </c>
      <c r="E13" s="33">
        <f>$B$12</f>
        <v>65</v>
      </c>
      <c r="F13" s="56">
        <f>$B$12</f>
        <v>65</v>
      </c>
      <c r="G13" s="35">
        <f>D13+E13+F13</f>
        <v>195</v>
      </c>
    </row>
    <row r="14" spans="2:9" ht="30" customHeight="1" thickBot="1">
      <c r="B14" s="44"/>
      <c r="C14" s="45" t="s">
        <v>18</v>
      </c>
      <c r="D14" s="47">
        <f>IF(SUM($D$9:$F$11)=0," ",D12+D13)</f>
        <v>393</v>
      </c>
      <c r="E14" s="39">
        <f>IF(SUM($D$9:$F$11)=0," ",E12+E13)</f>
        <v>360</v>
      </c>
      <c r="F14" s="48">
        <f>IF(SUM($D$9:$F$11)=0," ",F12+F13)</f>
        <v>403</v>
      </c>
      <c r="G14" s="40">
        <f t="shared" si="0"/>
        <v>1156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0</v>
      </c>
      <c r="E15" s="51">
        <f>IF(AND(E9+E10+E11=0)," ",IF(E14&gt;E25,2,(IF(E14&lt;E25,0,(IF(E14=E25,1))))))</f>
        <v>0</v>
      </c>
      <c r="F15" s="51">
        <f>IF(AND(F9+F10+F11=0)," ",IF(F14&gt;F25,2,(IF(F14&lt;F25,0,(IF(F14=F25,1))))))</f>
        <v>2</v>
      </c>
      <c r="G15" s="51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9"/>
      <c r="C16" s="15"/>
      <c r="D16" s="15"/>
      <c r="E16" s="15"/>
      <c r="F16" s="15"/>
      <c r="G16" s="15"/>
    </row>
    <row r="17" spans="2:7" ht="19.5" customHeight="1" thickBot="1">
      <c r="B17" s="49"/>
      <c r="C17" s="15"/>
      <c r="D17" s="64" t="s">
        <v>9</v>
      </c>
      <c r="E17" s="65"/>
      <c r="F17" s="66"/>
      <c r="G17" s="16"/>
    </row>
    <row r="18" spans="2:7" ht="19.5" customHeight="1" thickBot="1">
      <c r="B18" s="49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8" t="str">
        <f>Feuil7!C10</f>
        <v>Equipe 5</v>
      </c>
      <c r="D19" s="20" t="s">
        <v>2</v>
      </c>
      <c r="E19" s="21" t="s">
        <v>3</v>
      </c>
      <c r="F19" s="22" t="s">
        <v>4</v>
      </c>
      <c r="G19" s="52" t="s">
        <v>17</v>
      </c>
    </row>
    <row r="20" spans="2:7" ht="30" customHeight="1">
      <c r="B20" s="24">
        <f>Feuil7!B10</f>
        <v>26</v>
      </c>
      <c r="C20" s="60" t="str">
        <f>Feuil7!A10</f>
        <v>Delafosse Florian</v>
      </c>
      <c r="D20" s="26">
        <v>247</v>
      </c>
      <c r="E20" s="27">
        <v>152</v>
      </c>
      <c r="F20" s="28">
        <v>158</v>
      </c>
      <c r="G20" s="29">
        <f aca="true" t="shared" si="1" ref="G20:G25">IF(SUM($D$20:$F$22)=0," ",D20+E20+F20)</f>
        <v>557</v>
      </c>
    </row>
    <row r="21" spans="2:7" ht="30" customHeight="1">
      <c r="B21" s="30">
        <f>Feuil7!B11</f>
        <v>37</v>
      </c>
      <c r="C21" s="31" t="str">
        <f>Feuil7!A11</f>
        <v>Clavier Fanfan</v>
      </c>
      <c r="D21" s="32">
        <v>161</v>
      </c>
      <c r="E21" s="33">
        <v>203</v>
      </c>
      <c r="F21" s="34">
        <v>165</v>
      </c>
      <c r="G21" s="35">
        <f t="shared" si="1"/>
        <v>529</v>
      </c>
    </row>
    <row r="22" spans="2:7" ht="30" customHeight="1" thickBot="1">
      <c r="B22" s="36"/>
      <c r="C22" s="37"/>
      <c r="D22" s="38"/>
      <c r="E22" s="39"/>
      <c r="F22" s="17"/>
      <c r="G22" s="54">
        <f t="shared" si="1"/>
        <v>0</v>
      </c>
    </row>
    <row r="23" spans="2:7" ht="30" customHeight="1" thickBot="1">
      <c r="B23" s="18">
        <f>SUM(B20:B22)</f>
        <v>63</v>
      </c>
      <c r="C23" s="41" t="s">
        <v>16</v>
      </c>
      <c r="D23" s="42">
        <f>IF(SUM($D$20:$F$22)=0," ",D20+D21+D22)</f>
        <v>408</v>
      </c>
      <c r="E23" s="27">
        <f>IF(SUM($D$20:$F$22)=0," ",E20+E21+E22)</f>
        <v>355</v>
      </c>
      <c r="F23" s="43">
        <f>IF(SUM($D$20:$F$22)=0," ",F20+F21+F22)</f>
        <v>323</v>
      </c>
      <c r="G23" s="29">
        <f t="shared" si="1"/>
        <v>1086</v>
      </c>
    </row>
    <row r="24" spans="2:7" ht="30" customHeight="1" thickBot="1">
      <c r="B24" s="55"/>
      <c r="C24" s="45" t="s">
        <v>6</v>
      </c>
      <c r="D24" s="46">
        <f>$B$23</f>
        <v>63</v>
      </c>
      <c r="E24" s="33">
        <f>$B$23</f>
        <v>63</v>
      </c>
      <c r="F24" s="56">
        <f>$B$23</f>
        <v>63</v>
      </c>
      <c r="G24" s="35">
        <f>D24+E24+F24</f>
        <v>189</v>
      </c>
    </row>
    <row r="25" spans="2:9" ht="30" customHeight="1" thickBot="1">
      <c r="B25" s="55"/>
      <c r="C25" s="45" t="s">
        <v>18</v>
      </c>
      <c r="D25" s="57">
        <f>IF(SUM($D$20:$F$22)=0," ",D23+D24)</f>
        <v>471</v>
      </c>
      <c r="E25" s="58">
        <f>IF(SUM($D$20:$F$22)=0," ",E23+E24)</f>
        <v>418</v>
      </c>
      <c r="F25" s="59">
        <f>IF(SUM($D$20:$F$22)=0," ",F23+F24)</f>
        <v>386</v>
      </c>
      <c r="G25" s="40">
        <f t="shared" si="1"/>
        <v>1275</v>
      </c>
      <c r="I25" s="2" t="s">
        <v>19</v>
      </c>
    </row>
    <row r="26" spans="2:9" ht="30" customHeight="1" thickBot="1">
      <c r="B26" s="15"/>
      <c r="C26" s="50" t="s">
        <v>0</v>
      </c>
      <c r="D26" s="51">
        <f>IF(AND(D20+D21+D22=0)," ",IF(D25&gt;D14,2,(IF(D25&lt;D14,0,(IF(D25=D14,1))))))</f>
        <v>2</v>
      </c>
      <c r="E26" s="51">
        <f>IF(AND(E20+E21+E22=0)," ",IF(E25&gt;E14,2,(IF(E25&lt;E14,0,(IF(E25=E14,1))))))</f>
        <v>2</v>
      </c>
      <c r="F26" s="51">
        <f>IF(AND(F20+F21+F22=0)," ",IF(F25&gt;F14,2,(IF(F25&lt;F14,0,(IF(F25=F14,1))))))</f>
        <v>0</v>
      </c>
      <c r="G26" s="51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7" t="str">
        <f>Feuil1!B1</f>
        <v>Résultats Doublette Journée du 08/12/2022</v>
      </c>
      <c r="C1" s="67"/>
      <c r="D1" s="67"/>
      <c r="E1" s="67"/>
      <c r="F1" s="67"/>
      <c r="G1" s="67"/>
      <c r="H1" s="67"/>
      <c r="I1" s="67"/>
    </row>
    <row r="2" spans="3:7" ht="17.25">
      <c r="C2" s="3"/>
      <c r="D2" s="3"/>
      <c r="E2" s="3"/>
      <c r="F2" s="3"/>
      <c r="G2" s="3"/>
    </row>
    <row r="3" spans="2:9" ht="17.25">
      <c r="B3" s="69" t="str">
        <f>Feuil1!B3</f>
        <v>2 ème Période</v>
      </c>
      <c r="C3" s="69"/>
      <c r="D3" s="69"/>
      <c r="E3" s="69"/>
      <c r="F3" s="69"/>
      <c r="G3" s="69"/>
      <c r="H3" s="69"/>
      <c r="I3" s="69"/>
    </row>
    <row r="4" spans="2:9" ht="17.25">
      <c r="B4" s="71" t="str">
        <f>Feuil1!B4</f>
        <v>1 ère Journée</v>
      </c>
      <c r="C4" s="71"/>
      <c r="D4" s="71"/>
      <c r="E4" s="71"/>
      <c r="F4" s="71"/>
      <c r="G4" s="71"/>
      <c r="H4" s="71"/>
      <c r="I4" s="71"/>
    </row>
    <row r="5" ht="18" customHeight="1" thickBot="1"/>
    <row r="6" spans="2:7" ht="19.5" customHeight="1" thickBot="1">
      <c r="B6" s="15"/>
      <c r="C6" s="15"/>
      <c r="D6" s="64" t="s">
        <v>10</v>
      </c>
      <c r="E6" s="65"/>
      <c r="F6" s="66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8" t="str">
        <f>Feuil7!C4</f>
        <v>Equipe 2</v>
      </c>
      <c r="D8" s="20" t="s">
        <v>2</v>
      </c>
      <c r="E8" s="21" t="s">
        <v>3</v>
      </c>
      <c r="F8" s="22" t="s">
        <v>4</v>
      </c>
      <c r="G8" s="23" t="s">
        <v>1</v>
      </c>
    </row>
    <row r="9" spans="2:7" ht="30" customHeight="1">
      <c r="B9" s="24">
        <f>Feuil7!B4</f>
        <v>43</v>
      </c>
      <c r="C9" s="25" t="str">
        <f>Feuil7!A4</f>
        <v>Gadais Cathy</v>
      </c>
      <c r="D9" s="26">
        <v>168</v>
      </c>
      <c r="E9" s="27">
        <v>169</v>
      </c>
      <c r="F9" s="28">
        <v>177</v>
      </c>
      <c r="G9" s="29">
        <f aca="true" t="shared" si="0" ref="G9:G14">IF(SUM($D$9:$F$11)=0," ",D9+E9+F9)</f>
        <v>514</v>
      </c>
    </row>
    <row r="10" spans="2:7" ht="30" customHeight="1">
      <c r="B10" s="30">
        <f>Feuil7!B5</f>
        <v>25</v>
      </c>
      <c r="C10" s="31" t="str">
        <f>Feuil7!A5</f>
        <v>Ganné Gilles</v>
      </c>
      <c r="D10" s="32">
        <v>88</v>
      </c>
      <c r="E10" s="33">
        <v>100</v>
      </c>
      <c r="F10" s="34">
        <v>96</v>
      </c>
      <c r="G10" s="35">
        <f t="shared" si="0"/>
        <v>284</v>
      </c>
    </row>
    <row r="11" spans="2:7" ht="30" customHeight="1" thickBot="1">
      <c r="B11" s="36"/>
      <c r="C11" s="61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68</v>
      </c>
      <c r="C12" s="41" t="s">
        <v>16</v>
      </c>
      <c r="D12" s="42">
        <f>IF(SUM($D$9:$F$11)=0," ",D9+D10+D11)</f>
        <v>256</v>
      </c>
      <c r="E12" s="27">
        <f>IF(SUM($D$9:$F$11)=0," ",E9+E10+E11)</f>
        <v>269</v>
      </c>
      <c r="F12" s="43">
        <f>IF(SUM($D$9:$F$11)=0," ",F9+F10+F11)</f>
        <v>273</v>
      </c>
      <c r="G12" s="29">
        <f t="shared" si="0"/>
        <v>798</v>
      </c>
    </row>
    <row r="13" spans="2:7" ht="30" customHeight="1" thickBot="1">
      <c r="B13" s="44"/>
      <c r="C13" s="45" t="s">
        <v>6</v>
      </c>
      <c r="D13" s="46">
        <f>$B$12</f>
        <v>68</v>
      </c>
      <c r="E13" s="33">
        <f>$B$12</f>
        <v>68</v>
      </c>
      <c r="F13" s="56">
        <f>$B$12</f>
        <v>68</v>
      </c>
      <c r="G13" s="35">
        <f>D13+E13+F13</f>
        <v>204</v>
      </c>
    </row>
    <row r="14" spans="2:9" ht="30" customHeight="1" thickBot="1">
      <c r="B14" s="44"/>
      <c r="C14" s="45" t="s">
        <v>18</v>
      </c>
      <c r="D14" s="47">
        <f>IF(SUM($D$9:$F$11)=0," ",D12+D13)</f>
        <v>324</v>
      </c>
      <c r="E14" s="39">
        <f>IF(SUM($D$9:$F$11)=0," ",E12+E13)</f>
        <v>337</v>
      </c>
      <c r="F14" s="48">
        <f>IF(SUM($D$9:$F$11)=0," ",F12+F13)</f>
        <v>341</v>
      </c>
      <c r="G14" s="40">
        <f t="shared" si="0"/>
        <v>1002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0</v>
      </c>
      <c r="E15" s="51">
        <f>IF(AND(E9+E10+E11=0)," ",IF(E14&gt;E25,2,(IF(E14&lt;E25,0,(IF(E14=E25,1))))))</f>
        <v>0</v>
      </c>
      <c r="F15" s="51">
        <f>IF(AND(F9+F10+F11=0)," ",IF(F14&gt;F25,2,(IF(F14&lt;F25,0,(IF(F14=F25,1))))))</f>
        <v>0</v>
      </c>
      <c r="G15" s="51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9"/>
      <c r="C16" s="15"/>
      <c r="D16" s="15"/>
      <c r="E16" s="15"/>
      <c r="F16" s="15"/>
      <c r="G16" s="15"/>
    </row>
    <row r="17" spans="2:7" ht="19.5" customHeight="1" thickBot="1">
      <c r="B17" s="49"/>
      <c r="C17" s="15"/>
      <c r="D17" s="64" t="s">
        <v>11</v>
      </c>
      <c r="E17" s="65"/>
      <c r="F17" s="66"/>
      <c r="G17" s="16"/>
    </row>
    <row r="18" spans="2:7" ht="19.5" customHeight="1" thickBot="1">
      <c r="B18" s="49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9" t="str">
        <f>Feuil7!C2</f>
        <v>Equipe 1</v>
      </c>
      <c r="D19" s="20" t="s">
        <v>2</v>
      </c>
      <c r="E19" s="21" t="s">
        <v>3</v>
      </c>
      <c r="F19" s="22" t="s">
        <v>4</v>
      </c>
      <c r="G19" s="52" t="s">
        <v>17</v>
      </c>
    </row>
    <row r="20" spans="2:7" ht="30" customHeight="1">
      <c r="B20" s="24">
        <f>Feuil7!B2</f>
        <v>15</v>
      </c>
      <c r="C20" s="25" t="str">
        <f>Feuil7!A2</f>
        <v>Delafosse Nicolas</v>
      </c>
      <c r="D20" s="26">
        <v>218</v>
      </c>
      <c r="E20" s="27">
        <v>252</v>
      </c>
      <c r="F20" s="28">
        <v>216</v>
      </c>
      <c r="G20" s="29">
        <f aca="true" t="shared" si="1" ref="G20:G25">IF(SUM($D$20:$F$22)=0," ",D20+E20+F20)</f>
        <v>686</v>
      </c>
    </row>
    <row r="21" spans="2:7" ht="30" customHeight="1">
      <c r="B21" s="30">
        <f>Feuil7!B3</f>
        <v>29</v>
      </c>
      <c r="C21" s="31" t="str">
        <f>Feuil7!A3</f>
        <v>Lecarpentier Denis</v>
      </c>
      <c r="D21" s="32">
        <v>181</v>
      </c>
      <c r="E21" s="33">
        <v>170</v>
      </c>
      <c r="F21" s="34">
        <v>172</v>
      </c>
      <c r="G21" s="35">
        <f t="shared" si="1"/>
        <v>523</v>
      </c>
    </row>
    <row r="22" spans="2:7" ht="30" customHeight="1" thickBot="1">
      <c r="B22" s="36"/>
      <c r="C22" s="62"/>
      <c r="D22" s="38"/>
      <c r="E22" s="39"/>
      <c r="F22" s="17"/>
      <c r="G22" s="54">
        <f t="shared" si="1"/>
        <v>0</v>
      </c>
    </row>
    <row r="23" spans="2:7" ht="30" customHeight="1" thickBot="1">
      <c r="B23" s="18">
        <f>SUM(B20:B22)</f>
        <v>44</v>
      </c>
      <c r="C23" s="41" t="s">
        <v>16</v>
      </c>
      <c r="D23" s="42">
        <f>IF(SUM($D$20:$F$22)=0," ",D20+D21+D22)</f>
        <v>399</v>
      </c>
      <c r="E23" s="27">
        <f>IF(SUM($D$20:$F$22)=0," ",E20+E21+E22)</f>
        <v>422</v>
      </c>
      <c r="F23" s="43">
        <f>IF(SUM($D$20:$F$22)=0," ",F20+F21+F22)</f>
        <v>388</v>
      </c>
      <c r="G23" s="29">
        <f t="shared" si="1"/>
        <v>1209</v>
      </c>
    </row>
    <row r="24" spans="2:7" ht="30" customHeight="1" thickBot="1">
      <c r="B24" s="55"/>
      <c r="C24" s="45" t="s">
        <v>6</v>
      </c>
      <c r="D24" s="46">
        <f>$B$23</f>
        <v>44</v>
      </c>
      <c r="E24" s="33">
        <f>$B$23</f>
        <v>44</v>
      </c>
      <c r="F24" s="56">
        <f>$B$23</f>
        <v>44</v>
      </c>
      <c r="G24" s="35">
        <f>D24+E24+F24</f>
        <v>132</v>
      </c>
    </row>
    <row r="25" spans="2:9" ht="30" customHeight="1" thickBot="1">
      <c r="B25" s="55"/>
      <c r="C25" s="45" t="s">
        <v>18</v>
      </c>
      <c r="D25" s="57">
        <f>IF(SUM($D$20:$F$22)=0," ",D23+D24)</f>
        <v>443</v>
      </c>
      <c r="E25" s="58">
        <f>IF(SUM($D$20:$F$22)=0," ",E23+E24)</f>
        <v>466</v>
      </c>
      <c r="F25" s="59">
        <f>IF(SUM($D$20:$F$22)=0," ",F23+F24)</f>
        <v>432</v>
      </c>
      <c r="G25" s="40">
        <f t="shared" si="1"/>
        <v>1341</v>
      </c>
      <c r="I25" s="2" t="s">
        <v>19</v>
      </c>
    </row>
    <row r="26" spans="2:9" ht="30" customHeight="1" thickBot="1">
      <c r="B26" s="15"/>
      <c r="C26" s="50" t="s">
        <v>0</v>
      </c>
      <c r="D26" s="51">
        <f>IF(AND(D20+D21+D22=0)," ",IF(D25&gt;D14,2,(IF(D25&lt;D14,0,(IF(D25=D14,1))))))</f>
        <v>2</v>
      </c>
      <c r="E26" s="51">
        <f>IF(AND(E20+E21+E22=0)," ",IF(E25&gt;E14,2,(IF(E25&lt;E14,0,(IF(E25=E14,1))))))</f>
        <v>2</v>
      </c>
      <c r="F26" s="51">
        <f>IF(AND(F20+F21+F22=0)," ",IF(F25&gt;F14,2,(IF(F25&lt;F14,0,(IF(F25=F14,1))))))</f>
        <v>2</v>
      </c>
      <c r="G26" s="51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7" t="str">
        <f>Feuil1!B1</f>
        <v>Résultats Doublette Journée du 08/12/2022</v>
      </c>
      <c r="C1" s="67"/>
      <c r="D1" s="67"/>
      <c r="E1" s="67"/>
      <c r="F1" s="67"/>
      <c r="G1" s="67"/>
      <c r="H1" s="67"/>
      <c r="I1" s="67"/>
    </row>
    <row r="2" spans="3:7" ht="17.25">
      <c r="C2" s="3"/>
      <c r="D2" s="3"/>
      <c r="E2" s="3"/>
      <c r="F2" s="3"/>
      <c r="G2" s="3"/>
    </row>
    <row r="3" spans="2:9" ht="17.25">
      <c r="B3" s="69" t="str">
        <f>Feuil1!B3</f>
        <v>2 ème Période</v>
      </c>
      <c r="C3" s="69"/>
      <c r="D3" s="69"/>
      <c r="E3" s="69"/>
      <c r="F3" s="69"/>
      <c r="G3" s="69"/>
      <c r="H3" s="69"/>
      <c r="I3" s="69"/>
    </row>
    <row r="4" spans="2:9" ht="17.25">
      <c r="B4" s="71" t="str">
        <f>Feuil1!B4</f>
        <v>1 ère Journée</v>
      </c>
      <c r="C4" s="71"/>
      <c r="D4" s="71"/>
      <c r="E4" s="71"/>
      <c r="F4" s="71"/>
      <c r="G4" s="71"/>
      <c r="H4" s="71"/>
      <c r="I4" s="71"/>
    </row>
    <row r="5" ht="18" customHeight="1" thickBot="1"/>
    <row r="6" spans="2:7" ht="19.5" customHeight="1" thickBot="1">
      <c r="B6" s="15"/>
      <c r="C6" s="15"/>
      <c r="D6" s="72" t="s">
        <v>5</v>
      </c>
      <c r="E6" s="65"/>
      <c r="F6" s="66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9" t="str">
        <f>Feuil7!C12</f>
        <v>Equipe 6</v>
      </c>
      <c r="D8" s="20" t="s">
        <v>12</v>
      </c>
      <c r="E8" s="21" t="s">
        <v>13</v>
      </c>
      <c r="F8" s="22" t="s">
        <v>14</v>
      </c>
      <c r="G8" s="23" t="s">
        <v>1</v>
      </c>
    </row>
    <row r="9" spans="2:7" ht="30" customHeight="1">
      <c r="B9" s="24">
        <f>Feuil7!B12</f>
        <v>30</v>
      </c>
      <c r="C9" s="25" t="str">
        <f>Feuil7!A12</f>
        <v>Morel Anne-Gaelle</v>
      </c>
      <c r="D9" s="26">
        <v>160</v>
      </c>
      <c r="E9" s="27">
        <v>172</v>
      </c>
      <c r="F9" s="28">
        <v>180</v>
      </c>
      <c r="G9" s="29">
        <f aca="true" t="shared" si="0" ref="G9:G14">IF(SUM($D$9:$F$11)=0," ",D9+E9+F9)</f>
        <v>512</v>
      </c>
    </row>
    <row r="10" spans="2:7" ht="30" customHeight="1">
      <c r="B10" s="30">
        <f>Feuil7!B13</f>
        <v>35</v>
      </c>
      <c r="C10" s="31" t="str">
        <f>Feuil7!A13</f>
        <v>Mercier Régine</v>
      </c>
      <c r="D10" s="32">
        <v>203</v>
      </c>
      <c r="E10" s="33">
        <v>158</v>
      </c>
      <c r="F10" s="34">
        <v>210</v>
      </c>
      <c r="G10" s="35">
        <f t="shared" si="0"/>
        <v>571</v>
      </c>
    </row>
    <row r="11" spans="2:7" ht="30" customHeight="1" thickBot="1">
      <c r="B11" s="36"/>
      <c r="C11" s="37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65</v>
      </c>
      <c r="C12" s="41" t="s">
        <v>16</v>
      </c>
      <c r="D12" s="42">
        <f>IF(SUM($D$9:$F$11)=0," ",D9+D10+D11)</f>
        <v>363</v>
      </c>
      <c r="E12" s="27">
        <f>IF(SUM($D$9:$F$11)=0," ",E9+E10+E11)</f>
        <v>330</v>
      </c>
      <c r="F12" s="43">
        <f>IF(SUM($D$9:$F$11)=0," ",F9+F10+F11)</f>
        <v>390</v>
      </c>
      <c r="G12" s="29">
        <f t="shared" si="0"/>
        <v>1083</v>
      </c>
    </row>
    <row r="13" spans="2:7" ht="30" customHeight="1" thickBot="1">
      <c r="B13" s="44"/>
      <c r="C13" s="45" t="s">
        <v>6</v>
      </c>
      <c r="D13" s="46">
        <f>$B$12</f>
        <v>65</v>
      </c>
      <c r="E13" s="33">
        <f>$B$12</f>
        <v>65</v>
      </c>
      <c r="F13" s="56">
        <f>$B$12</f>
        <v>65</v>
      </c>
      <c r="G13" s="35">
        <f>D13+E13+F13</f>
        <v>195</v>
      </c>
    </row>
    <row r="14" spans="2:9" ht="30" customHeight="1" thickBot="1">
      <c r="B14" s="44"/>
      <c r="C14" s="45" t="s">
        <v>18</v>
      </c>
      <c r="D14" s="47">
        <f>IF(SUM($D$9:$F$11)=0," ",D12+D13)</f>
        <v>428</v>
      </c>
      <c r="E14" s="39">
        <f>IF(SUM($D$9:$F$11)=0," ",E12+E13)</f>
        <v>395</v>
      </c>
      <c r="F14" s="48">
        <f>IF(SUM($D$9:$F$11)=0," ",F12+F13)</f>
        <v>455</v>
      </c>
      <c r="G14" s="40">
        <f t="shared" si="0"/>
        <v>1278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0</v>
      </c>
      <c r="E15" s="51">
        <f>IF(AND(E9+E10+E11=0)," ",IF(E14&gt;E25,2,(IF(E14&lt;E25,0,(IF(E14=E25,1))))))</f>
        <v>0</v>
      </c>
      <c r="F15" s="51">
        <f>IF(AND(F9+F10+F11=0)," ",IF(F14&gt;F25,2,(IF(F14&lt;F25,0,(IF(F14=F25,1))))))</f>
        <v>2</v>
      </c>
      <c r="G15" s="51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9"/>
      <c r="C16" s="15"/>
      <c r="D16" s="15"/>
      <c r="E16" s="15"/>
      <c r="F16" s="15"/>
      <c r="G16" s="15"/>
    </row>
    <row r="17" spans="2:7" ht="19.5" customHeight="1" thickBot="1">
      <c r="B17" s="49"/>
      <c r="C17" s="15"/>
      <c r="D17" s="64" t="s">
        <v>7</v>
      </c>
      <c r="E17" s="65"/>
      <c r="F17" s="66"/>
      <c r="G17" s="16"/>
    </row>
    <row r="18" spans="2:7" ht="19.5" customHeight="1" thickBot="1">
      <c r="B18" s="49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9" t="str">
        <f>Feuil7!C2</f>
        <v>Equipe 1</v>
      </c>
      <c r="D19" s="20" t="s">
        <v>12</v>
      </c>
      <c r="E19" s="21" t="s">
        <v>13</v>
      </c>
      <c r="F19" s="22" t="s">
        <v>14</v>
      </c>
      <c r="G19" s="52" t="s">
        <v>17</v>
      </c>
    </row>
    <row r="20" spans="2:7" ht="30" customHeight="1">
      <c r="B20" s="24">
        <f>Feuil7!B2</f>
        <v>15</v>
      </c>
      <c r="C20" s="25" t="str">
        <f>Feuil7!A2</f>
        <v>Delafosse Nicolas</v>
      </c>
      <c r="D20" s="26">
        <v>178</v>
      </c>
      <c r="E20" s="27">
        <v>189</v>
      </c>
      <c r="F20" s="28">
        <v>203</v>
      </c>
      <c r="G20" s="29">
        <f aca="true" t="shared" si="1" ref="G20:G25">IF(SUM($D$20:$F$22)=0," ",D20+E20+F20)</f>
        <v>570</v>
      </c>
    </row>
    <row r="21" spans="2:7" ht="30" customHeight="1">
      <c r="B21" s="30">
        <f>Feuil7!B3</f>
        <v>29</v>
      </c>
      <c r="C21" s="31" t="str">
        <f>Feuil7!A3</f>
        <v>Lecarpentier Denis</v>
      </c>
      <c r="D21" s="32">
        <v>212</v>
      </c>
      <c r="E21" s="33">
        <v>214</v>
      </c>
      <c r="F21" s="34">
        <v>174</v>
      </c>
      <c r="G21" s="35">
        <f t="shared" si="1"/>
        <v>600</v>
      </c>
    </row>
    <row r="22" spans="2:7" ht="30" customHeight="1" thickBot="1">
      <c r="B22" s="36"/>
      <c r="C22" s="37"/>
      <c r="D22" s="38"/>
      <c r="E22" s="39"/>
      <c r="F22" s="17"/>
      <c r="G22" s="54">
        <f t="shared" si="1"/>
        <v>0</v>
      </c>
    </row>
    <row r="23" spans="2:7" ht="30" customHeight="1" thickBot="1">
      <c r="B23" s="18">
        <f>SUM(B20:B22)</f>
        <v>44</v>
      </c>
      <c r="C23" s="41" t="s">
        <v>16</v>
      </c>
      <c r="D23" s="42">
        <f>IF(SUM($D$20:$F$22)=0," ",D20+D21+D22)</f>
        <v>390</v>
      </c>
      <c r="E23" s="27">
        <f>IF(SUM($D$20:$F$22)=0," ",E20+E21+E22)</f>
        <v>403</v>
      </c>
      <c r="F23" s="43">
        <f>IF(SUM($D$20:$F$22)=0," ",F20+F21+F22)</f>
        <v>377</v>
      </c>
      <c r="G23" s="29">
        <f t="shared" si="1"/>
        <v>1170</v>
      </c>
    </row>
    <row r="24" spans="2:7" ht="30" customHeight="1" thickBot="1">
      <c r="B24" s="55"/>
      <c r="C24" s="45" t="s">
        <v>6</v>
      </c>
      <c r="D24" s="46">
        <f>$B$23</f>
        <v>44</v>
      </c>
      <c r="E24" s="33">
        <f>$B$23</f>
        <v>44</v>
      </c>
      <c r="F24" s="56">
        <f>$B$23</f>
        <v>44</v>
      </c>
      <c r="G24" s="35">
        <f>D24+E24+F24</f>
        <v>132</v>
      </c>
    </row>
    <row r="25" spans="2:9" ht="30" customHeight="1" thickBot="1">
      <c r="B25" s="55"/>
      <c r="C25" s="45" t="s">
        <v>18</v>
      </c>
      <c r="D25" s="57">
        <f>IF(SUM($D$20:$F$22)=0," ",D23+D24)</f>
        <v>434</v>
      </c>
      <c r="E25" s="58">
        <f>IF(SUM($D$20:$F$22)=0," ",E23+E24)</f>
        <v>447</v>
      </c>
      <c r="F25" s="59">
        <f>IF(SUM($D$20:$F$22)=0," ",F23+F24)</f>
        <v>421</v>
      </c>
      <c r="G25" s="40">
        <f t="shared" si="1"/>
        <v>1302</v>
      </c>
      <c r="I25" s="2" t="s">
        <v>19</v>
      </c>
    </row>
    <row r="26" spans="2:9" ht="30" customHeight="1" thickBot="1">
      <c r="B26" s="15"/>
      <c r="C26" s="50" t="s">
        <v>0</v>
      </c>
      <c r="D26" s="51">
        <f>IF(AND(D20+D21+D22=0)," ",IF(D25&gt;D14,2,(IF(D25&lt;D14,0,(IF(D25=D14,1))))))</f>
        <v>2</v>
      </c>
      <c r="E26" s="51">
        <f>IF(AND(E20+E21+E22=0)," ",IF(E25&gt;E14,2,(IF(E25&lt;E14,0,(IF(E25=E14,1))))))</f>
        <v>2</v>
      </c>
      <c r="F26" s="51">
        <f>IF(AND(F20+F21+F22=0)," ",IF(F25&gt;F14,2,(IF(F25&lt;F14,0,(IF(F25=F14,1))))))</f>
        <v>0</v>
      </c>
      <c r="G26" s="51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7" t="str">
        <f>Feuil1!B1</f>
        <v>Résultats Doublette Journée du 08/12/2022</v>
      </c>
      <c r="C1" s="67"/>
      <c r="D1" s="67"/>
      <c r="E1" s="67"/>
      <c r="F1" s="67"/>
      <c r="G1" s="67"/>
      <c r="H1" s="67"/>
      <c r="I1" s="67"/>
    </row>
    <row r="2" spans="3:7" ht="17.25">
      <c r="C2" s="3"/>
      <c r="D2" s="3"/>
      <c r="E2" s="3"/>
      <c r="F2" s="3"/>
      <c r="G2" s="3"/>
    </row>
    <row r="3" spans="2:9" ht="17.25">
      <c r="B3" s="69" t="str">
        <f>Feuil1!B3</f>
        <v>2 ème Période</v>
      </c>
      <c r="C3" s="69"/>
      <c r="D3" s="69"/>
      <c r="E3" s="69"/>
      <c r="F3" s="69"/>
      <c r="G3" s="69"/>
      <c r="H3" s="69"/>
      <c r="I3" s="69"/>
    </row>
    <row r="4" spans="2:9" ht="17.25">
      <c r="B4" s="71" t="str">
        <f>Feuil1!B4</f>
        <v>1 ère Journée</v>
      </c>
      <c r="C4" s="71"/>
      <c r="D4" s="71"/>
      <c r="E4" s="71"/>
      <c r="F4" s="71"/>
      <c r="G4" s="71"/>
      <c r="H4" s="71"/>
      <c r="I4" s="71"/>
    </row>
    <row r="5" ht="18" customHeight="1" thickBot="1"/>
    <row r="6" spans="2:7" ht="19.5" customHeight="1" thickBot="1">
      <c r="B6" s="15"/>
      <c r="C6" s="15"/>
      <c r="D6" s="64" t="s">
        <v>8</v>
      </c>
      <c r="E6" s="65"/>
      <c r="F6" s="66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8" t="str">
        <f>Feuil7!C6</f>
        <v>Equipe 3</v>
      </c>
      <c r="D8" s="20" t="s">
        <v>12</v>
      </c>
      <c r="E8" s="21" t="s">
        <v>13</v>
      </c>
      <c r="F8" s="22" t="s">
        <v>14</v>
      </c>
      <c r="G8" s="23" t="s">
        <v>1</v>
      </c>
    </row>
    <row r="9" spans="2:7" ht="30" customHeight="1">
      <c r="B9" s="24">
        <f>Feuil7!B6</f>
        <v>37</v>
      </c>
      <c r="C9" s="25" t="str">
        <f>Feuil7!A6</f>
        <v>Gadais Alain</v>
      </c>
      <c r="D9" s="26">
        <v>234</v>
      </c>
      <c r="E9" s="27">
        <v>204</v>
      </c>
      <c r="F9" s="28">
        <v>225</v>
      </c>
      <c r="G9" s="29">
        <f aca="true" t="shared" si="0" ref="G9:G14">IF(SUM($D$9:$F$11)=0," ",D9+E9+F9)</f>
        <v>663</v>
      </c>
    </row>
    <row r="10" spans="2:7" ht="30" customHeight="1">
      <c r="B10" s="30">
        <f>Feuil7!B7</f>
        <v>43</v>
      </c>
      <c r="C10" s="31" t="str">
        <f>Feuil7!A7</f>
        <v>Levesque Bernard</v>
      </c>
      <c r="D10" s="32">
        <v>142</v>
      </c>
      <c r="E10" s="33">
        <v>168</v>
      </c>
      <c r="F10" s="34">
        <v>163</v>
      </c>
      <c r="G10" s="35">
        <f t="shared" si="0"/>
        <v>473</v>
      </c>
    </row>
    <row r="11" spans="2:7" ht="30" customHeight="1" thickBot="1">
      <c r="B11" s="36"/>
      <c r="C11" s="37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80</v>
      </c>
      <c r="C12" s="41" t="s">
        <v>16</v>
      </c>
      <c r="D12" s="42">
        <f>IF(SUM($D$9:$F$11)=0," ",D9+D10+D11)</f>
        <v>376</v>
      </c>
      <c r="E12" s="27">
        <f>IF(SUM($D$9:$F$11)=0," ",E9+E10+E11)</f>
        <v>372</v>
      </c>
      <c r="F12" s="43">
        <f>IF(SUM($D$9:$F$11)=0," ",F9+F10+F11)</f>
        <v>388</v>
      </c>
      <c r="G12" s="29">
        <f t="shared" si="0"/>
        <v>1136</v>
      </c>
    </row>
    <row r="13" spans="2:7" ht="30" customHeight="1" thickBot="1">
      <c r="B13" s="44"/>
      <c r="C13" s="45" t="s">
        <v>6</v>
      </c>
      <c r="D13" s="46">
        <f>$B$12</f>
        <v>80</v>
      </c>
      <c r="E13" s="33">
        <f>$B$12</f>
        <v>80</v>
      </c>
      <c r="F13" s="56">
        <f>$B$12</f>
        <v>80</v>
      </c>
      <c r="G13" s="35">
        <f>D13+E13+F13</f>
        <v>240</v>
      </c>
    </row>
    <row r="14" spans="2:9" ht="30" customHeight="1" thickBot="1">
      <c r="B14" s="44"/>
      <c r="C14" s="45" t="s">
        <v>18</v>
      </c>
      <c r="D14" s="47">
        <f>IF(SUM($D$9:$F$11)=0," ",D12+D13)</f>
        <v>456</v>
      </c>
      <c r="E14" s="39">
        <f>IF(SUM($D$9:$F$11)=0," ",E12+E13)</f>
        <v>452</v>
      </c>
      <c r="F14" s="48">
        <f>IF(SUM($D$9:$F$11)=0," ",F12+F13)</f>
        <v>468</v>
      </c>
      <c r="G14" s="40">
        <f t="shared" si="0"/>
        <v>1376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2</v>
      </c>
      <c r="E15" s="51">
        <f>IF(AND(E9+E10+E11=0)," ",IF(E14&gt;E25,2,(IF(E14&lt;E25,0,(IF(E14=E25,1))))))</f>
        <v>2</v>
      </c>
      <c r="F15" s="51">
        <f>IF(AND(F9+F10+F11=0)," ",IF(F14&gt;F25,2,(IF(F14&lt;F25,0,(IF(F14=F25,1))))))</f>
        <v>2</v>
      </c>
      <c r="G15" s="51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9"/>
      <c r="C16" s="15"/>
      <c r="D16" s="15"/>
      <c r="E16" s="15"/>
      <c r="F16" s="15"/>
      <c r="G16" s="15"/>
    </row>
    <row r="17" spans="2:7" ht="19.5" customHeight="1" thickBot="1">
      <c r="B17" s="49"/>
      <c r="C17" s="15"/>
      <c r="D17" s="64" t="s">
        <v>9</v>
      </c>
      <c r="E17" s="65"/>
      <c r="F17" s="66"/>
      <c r="G17" s="16"/>
    </row>
    <row r="18" spans="2:7" ht="19.5" customHeight="1" thickBot="1">
      <c r="B18" s="49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9" t="str">
        <f>Feuil7!C4</f>
        <v>Equipe 2</v>
      </c>
      <c r="D19" s="20" t="s">
        <v>12</v>
      </c>
      <c r="E19" s="21" t="s">
        <v>13</v>
      </c>
      <c r="F19" s="22" t="s">
        <v>14</v>
      </c>
      <c r="G19" s="52" t="s">
        <v>17</v>
      </c>
    </row>
    <row r="20" spans="2:7" ht="30" customHeight="1">
      <c r="B20" s="24">
        <f>Feuil7!B4</f>
        <v>43</v>
      </c>
      <c r="C20" s="25" t="str">
        <f>Feuil7!A4</f>
        <v>Gadais Cathy</v>
      </c>
      <c r="D20" s="26">
        <v>136</v>
      </c>
      <c r="E20" s="27">
        <v>142</v>
      </c>
      <c r="F20" s="28">
        <v>179</v>
      </c>
      <c r="G20" s="29">
        <f aca="true" t="shared" si="1" ref="G20:G25">IF(SUM($D$20:$F$22)=0," ",D20+E20+F20)</f>
        <v>457</v>
      </c>
    </row>
    <row r="21" spans="2:7" ht="30" customHeight="1">
      <c r="B21" s="30">
        <f>Feuil7!B5</f>
        <v>25</v>
      </c>
      <c r="C21" s="31" t="str">
        <f>Feuil7!A5</f>
        <v>Ganné Gilles</v>
      </c>
      <c r="D21" s="32">
        <v>123</v>
      </c>
      <c r="E21" s="33">
        <v>117</v>
      </c>
      <c r="F21" s="34">
        <v>134</v>
      </c>
      <c r="G21" s="35">
        <f t="shared" si="1"/>
        <v>374</v>
      </c>
    </row>
    <row r="22" spans="2:7" ht="30" customHeight="1" thickBot="1">
      <c r="B22" s="36"/>
      <c r="C22" s="63"/>
      <c r="D22" s="38"/>
      <c r="E22" s="39"/>
      <c r="F22" s="17"/>
      <c r="G22" s="54">
        <f t="shared" si="1"/>
        <v>0</v>
      </c>
    </row>
    <row r="23" spans="2:7" ht="30" customHeight="1" thickBot="1">
      <c r="B23" s="18">
        <f>SUM(B20:B22)</f>
        <v>68</v>
      </c>
      <c r="C23" s="41" t="s">
        <v>16</v>
      </c>
      <c r="D23" s="42">
        <f>IF(SUM($D$20:$F$22)=0," ",D20+D21+D22)</f>
        <v>259</v>
      </c>
      <c r="E23" s="27">
        <f>IF(SUM($D$20:$F$22)=0," ",E20+E21+E22)</f>
        <v>259</v>
      </c>
      <c r="F23" s="43">
        <f>IF(SUM($D$20:$F$22)=0," ",F20+F21+F22)</f>
        <v>313</v>
      </c>
      <c r="G23" s="29">
        <f t="shared" si="1"/>
        <v>831</v>
      </c>
    </row>
    <row r="24" spans="2:7" ht="30" customHeight="1" thickBot="1">
      <c r="B24" s="55"/>
      <c r="C24" s="45" t="s">
        <v>6</v>
      </c>
      <c r="D24" s="46">
        <f>$B$23</f>
        <v>68</v>
      </c>
      <c r="E24" s="33">
        <f>$B$23</f>
        <v>68</v>
      </c>
      <c r="F24" s="56">
        <f>$B$23</f>
        <v>68</v>
      </c>
      <c r="G24" s="35">
        <f>D24+E24+F24</f>
        <v>204</v>
      </c>
    </row>
    <row r="25" spans="2:9" ht="30" customHeight="1" thickBot="1">
      <c r="B25" s="55"/>
      <c r="C25" s="45" t="s">
        <v>18</v>
      </c>
      <c r="D25" s="57">
        <f>IF(SUM($D$20:$F$22)=0," ",D23+D24)</f>
        <v>327</v>
      </c>
      <c r="E25" s="58">
        <f>IF(SUM($D$20:$F$22)=0," ",E23+E24)</f>
        <v>327</v>
      </c>
      <c r="F25" s="59">
        <f>IF(SUM($D$20:$F$22)=0," ",F23+F24)</f>
        <v>381</v>
      </c>
      <c r="G25" s="40">
        <f t="shared" si="1"/>
        <v>1035</v>
      </c>
      <c r="I25" s="2" t="s">
        <v>19</v>
      </c>
    </row>
    <row r="26" spans="2:9" ht="30" customHeight="1" thickBot="1">
      <c r="B26" s="15"/>
      <c r="C26" s="50" t="s">
        <v>0</v>
      </c>
      <c r="D26" s="51">
        <f>IF(AND(D20+D21+D22=0)," ",IF(D25&gt;D14,2,(IF(D25&lt;D14,0,(IF(D25=D14,1))))))</f>
        <v>0</v>
      </c>
      <c r="E26" s="51">
        <f>IF(AND(E20+E21+E22=0)," ",IF(E25&gt;E14,2,(IF(E25&lt;E14,0,(IF(E25=E14,1))))))</f>
        <v>0</v>
      </c>
      <c r="F26" s="51">
        <f>IF(AND(F20+F21+F22=0)," ",IF(F25&gt;F14,2,(IF(F25&lt;F14,0,(IF(F25=F14,1))))))</f>
        <v>0</v>
      </c>
      <c r="G26" s="51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7" t="str">
        <f>Feuil1!B1</f>
        <v>Résultats Doublette Journée du 08/12/2022</v>
      </c>
      <c r="C1" s="67"/>
      <c r="D1" s="67"/>
      <c r="E1" s="67"/>
      <c r="F1" s="67"/>
      <c r="G1" s="67"/>
      <c r="H1" s="67"/>
      <c r="I1" s="67"/>
    </row>
    <row r="2" spans="3:7" ht="17.25">
      <c r="C2" s="3"/>
      <c r="D2" s="3"/>
      <c r="E2" s="3"/>
      <c r="F2" s="3"/>
      <c r="G2" s="3"/>
    </row>
    <row r="3" spans="2:9" ht="17.25">
      <c r="B3" s="69" t="str">
        <f>Feuil1!B3</f>
        <v>2 ème Période</v>
      </c>
      <c r="C3" s="69"/>
      <c r="D3" s="69"/>
      <c r="E3" s="69"/>
      <c r="F3" s="69"/>
      <c r="G3" s="69"/>
      <c r="H3" s="69"/>
      <c r="I3" s="69"/>
    </row>
    <row r="4" spans="2:9" ht="17.25">
      <c r="B4" s="71" t="str">
        <f>Feuil1!B4</f>
        <v>1 ère Journée</v>
      </c>
      <c r="C4" s="71"/>
      <c r="D4" s="71"/>
      <c r="E4" s="71"/>
      <c r="F4" s="71"/>
      <c r="G4" s="71"/>
      <c r="H4" s="71"/>
      <c r="I4" s="71"/>
    </row>
    <row r="5" ht="18" customHeight="1" thickBot="1"/>
    <row r="6" spans="2:7" ht="19.5" customHeight="1" thickBot="1">
      <c r="B6" s="15"/>
      <c r="C6" s="15"/>
      <c r="D6" s="64" t="s">
        <v>10</v>
      </c>
      <c r="E6" s="65"/>
      <c r="F6" s="66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9" t="str">
        <f>Feuil7!C8</f>
        <v>Equipe 4</v>
      </c>
      <c r="D8" s="20" t="s">
        <v>12</v>
      </c>
      <c r="E8" s="21" t="s">
        <v>13</v>
      </c>
      <c r="F8" s="22" t="s">
        <v>14</v>
      </c>
      <c r="G8" s="23" t="s">
        <v>1</v>
      </c>
    </row>
    <row r="9" spans="2:7" ht="30" customHeight="1">
      <c r="B9" s="24">
        <f>Feuil7!B8</f>
        <v>24</v>
      </c>
      <c r="C9" s="25" t="str">
        <f>Feuil7!A8</f>
        <v>Gresselin Cyrille</v>
      </c>
      <c r="D9" s="26">
        <v>185</v>
      </c>
      <c r="E9" s="27">
        <v>203</v>
      </c>
      <c r="F9" s="28">
        <v>214</v>
      </c>
      <c r="G9" s="29">
        <f aca="true" t="shared" si="0" ref="G9:G14">IF(SUM($D$9:$F$11)=0," ",D9+E9+F9)</f>
        <v>602</v>
      </c>
    </row>
    <row r="10" spans="2:7" ht="30" customHeight="1">
      <c r="B10" s="30">
        <f>Feuil7!B9</f>
        <v>25</v>
      </c>
      <c r="C10" s="31" t="str">
        <f>Feuil7!A9</f>
        <v>Mercier Guy</v>
      </c>
      <c r="D10" s="32">
        <v>128</v>
      </c>
      <c r="E10" s="33">
        <v>201</v>
      </c>
      <c r="F10" s="34">
        <v>226</v>
      </c>
      <c r="G10" s="35">
        <f t="shared" si="0"/>
        <v>555</v>
      </c>
    </row>
    <row r="11" spans="2:7" ht="30" customHeight="1" thickBot="1">
      <c r="B11" s="36"/>
      <c r="C11" s="37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49</v>
      </c>
      <c r="C12" s="41" t="s">
        <v>16</v>
      </c>
      <c r="D12" s="42">
        <f>IF(SUM($D$9:$F$11)=0," ",D9+D10+D11)</f>
        <v>313</v>
      </c>
      <c r="E12" s="27">
        <f>IF(SUM($D$9:$F$11)=0," ",E9+E10+E11)</f>
        <v>404</v>
      </c>
      <c r="F12" s="43">
        <f>IF(SUM($D$9:$F$11)=0," ",F9+F10+F11)</f>
        <v>440</v>
      </c>
      <c r="G12" s="29">
        <f t="shared" si="0"/>
        <v>1157</v>
      </c>
    </row>
    <row r="13" spans="2:7" ht="30" customHeight="1" thickBot="1">
      <c r="B13" s="44"/>
      <c r="C13" s="45" t="s">
        <v>6</v>
      </c>
      <c r="D13" s="46">
        <f>$B$12</f>
        <v>49</v>
      </c>
      <c r="E13" s="33">
        <f>$B$12</f>
        <v>49</v>
      </c>
      <c r="F13" s="56">
        <f>$B$12</f>
        <v>49</v>
      </c>
      <c r="G13" s="35">
        <f>D13+E13+F13</f>
        <v>147</v>
      </c>
    </row>
    <row r="14" spans="2:9" ht="30" customHeight="1" thickBot="1">
      <c r="B14" s="44"/>
      <c r="C14" s="45" t="s">
        <v>18</v>
      </c>
      <c r="D14" s="47">
        <f>IF(SUM($D$9:$F$11)=0," ",D12+D13)</f>
        <v>362</v>
      </c>
      <c r="E14" s="39">
        <f>IF(SUM($D$9:$F$11)=0," ",E12+E13)</f>
        <v>453</v>
      </c>
      <c r="F14" s="48">
        <f>IF(SUM($D$9:$F$11)=0," ",F12+F13)</f>
        <v>489</v>
      </c>
      <c r="G14" s="40">
        <f t="shared" si="0"/>
        <v>1304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2</v>
      </c>
      <c r="E15" s="51">
        <f>IF(AND(E9+E10+E11=0)," ",IF(E14&gt;E25,2,(IF(E14&lt;E25,0,(IF(E14=E25,1))))))</f>
        <v>2</v>
      </c>
      <c r="F15" s="51">
        <f>IF(AND(F9+F10+F11=0)," ",IF(F14&gt;F25,2,(IF(F14&lt;F25,0,(IF(F14=F25,1))))))</f>
        <v>2</v>
      </c>
      <c r="G15" s="51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9"/>
      <c r="C16" s="15"/>
      <c r="D16" s="15"/>
      <c r="E16" s="15"/>
      <c r="F16" s="15"/>
      <c r="G16" s="15"/>
    </row>
    <row r="17" spans="2:7" ht="19.5" customHeight="1" thickBot="1">
      <c r="B17" s="49"/>
      <c r="C17" s="15"/>
      <c r="D17" s="64" t="s">
        <v>11</v>
      </c>
      <c r="E17" s="65"/>
      <c r="F17" s="66"/>
      <c r="G17" s="16"/>
    </row>
    <row r="18" spans="2:7" ht="19.5" customHeight="1" thickBot="1">
      <c r="B18" s="49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8" t="str">
        <f>Feuil7!C10</f>
        <v>Equipe 5</v>
      </c>
      <c r="D19" s="20" t="s">
        <v>12</v>
      </c>
      <c r="E19" s="21" t="s">
        <v>13</v>
      </c>
      <c r="F19" s="22" t="s">
        <v>14</v>
      </c>
      <c r="G19" s="52" t="s">
        <v>17</v>
      </c>
    </row>
    <row r="20" spans="2:7" ht="30" customHeight="1">
      <c r="B20" s="24">
        <f>Feuil7!B10</f>
        <v>26</v>
      </c>
      <c r="C20" s="60" t="str">
        <f>Feuil7!A10</f>
        <v>Delafosse Florian</v>
      </c>
      <c r="D20" s="26">
        <v>148</v>
      </c>
      <c r="E20" s="27">
        <v>174</v>
      </c>
      <c r="F20" s="28">
        <v>177</v>
      </c>
      <c r="G20" s="29">
        <f aca="true" t="shared" si="1" ref="G20:G25">IF(SUM($D$20:$F$22)=0," ",D20+E20+F20)</f>
        <v>499</v>
      </c>
    </row>
    <row r="21" spans="2:7" ht="30" customHeight="1">
      <c r="B21" s="30">
        <f>Feuil7!B11</f>
        <v>37</v>
      </c>
      <c r="C21" s="31" t="str">
        <f>Feuil7!A11</f>
        <v>Clavier Fanfan</v>
      </c>
      <c r="D21" s="32">
        <v>148</v>
      </c>
      <c r="E21" s="33">
        <v>122</v>
      </c>
      <c r="F21" s="34">
        <v>187</v>
      </c>
      <c r="G21" s="35">
        <f t="shared" si="1"/>
        <v>457</v>
      </c>
    </row>
    <row r="22" spans="2:7" ht="30" customHeight="1" thickBot="1">
      <c r="B22" s="36"/>
      <c r="C22" s="37"/>
      <c r="D22" s="38"/>
      <c r="E22" s="39"/>
      <c r="F22" s="17"/>
      <c r="G22" s="54">
        <f t="shared" si="1"/>
        <v>0</v>
      </c>
    </row>
    <row r="23" spans="2:7" ht="30" customHeight="1" thickBot="1">
      <c r="B23" s="18">
        <f>SUM(B20:B22)</f>
        <v>63</v>
      </c>
      <c r="C23" s="41" t="s">
        <v>16</v>
      </c>
      <c r="D23" s="42">
        <f>IF(SUM($D$20:$F$22)=0," ",D20+D21+D22)</f>
        <v>296</v>
      </c>
      <c r="E23" s="27">
        <f>IF(SUM($D$20:$F$22)=0," ",E20+E21+E22)</f>
        <v>296</v>
      </c>
      <c r="F23" s="43">
        <f>IF(SUM($D$20:$F$22)=0," ",F20+F21+F22)</f>
        <v>364</v>
      </c>
      <c r="G23" s="29">
        <f t="shared" si="1"/>
        <v>956</v>
      </c>
    </row>
    <row r="24" spans="2:7" ht="30" customHeight="1" thickBot="1">
      <c r="B24" s="55"/>
      <c r="C24" s="45" t="s">
        <v>6</v>
      </c>
      <c r="D24" s="46">
        <f>$B$23</f>
        <v>63</v>
      </c>
      <c r="E24" s="33">
        <f>$B$23</f>
        <v>63</v>
      </c>
      <c r="F24" s="56">
        <f>$B$23</f>
        <v>63</v>
      </c>
      <c r="G24" s="35">
        <f>D24+E24+F24</f>
        <v>189</v>
      </c>
    </row>
    <row r="25" spans="2:9" ht="30" customHeight="1" thickBot="1">
      <c r="B25" s="55"/>
      <c r="C25" s="45" t="s">
        <v>18</v>
      </c>
      <c r="D25" s="57">
        <f>IF(SUM($D$20:$F$22)=0," ",D23+D24)</f>
        <v>359</v>
      </c>
      <c r="E25" s="57">
        <f>IF(SUM($D$20:$F$22)=0," ",E23+E24)</f>
        <v>359</v>
      </c>
      <c r="F25" s="57">
        <f>IF(SUM($D$20:$F$22)=0," ",F23+F24)</f>
        <v>427</v>
      </c>
      <c r="G25" s="40">
        <f t="shared" si="1"/>
        <v>1145</v>
      </c>
      <c r="I25" s="2" t="s">
        <v>19</v>
      </c>
    </row>
    <row r="26" spans="2:9" ht="30" customHeight="1" thickBot="1">
      <c r="B26" s="15"/>
      <c r="C26" s="50" t="s">
        <v>0</v>
      </c>
      <c r="D26" s="51">
        <f>IF(AND(D20+D21+D22=0)," ",IF(D25&gt;D14,2,(IF(D25&lt;D14,0,(IF(D25=D14,1))))))</f>
        <v>0</v>
      </c>
      <c r="E26" s="51">
        <f>IF(AND(E20+E21+E22=0)," ",IF(E25&gt;E14,2,(IF(E25&lt;E14,0,(IF(E25=E14,1))))))</f>
        <v>0</v>
      </c>
      <c r="F26" s="51">
        <f>IF(AND(F20+F21+F22=0)," ",IF(F25&gt;F14,2,(IF(F25&lt;F14,0,(IF(F25=F14,1))))))</f>
        <v>0</v>
      </c>
      <c r="G26" s="51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tr">
        <f>'[2]Feuil7'!$A$2</f>
        <v>Delafosse Nicolas</v>
      </c>
      <c r="B2" s="5">
        <f>'[1]P2J1'!$D8</f>
        <v>15</v>
      </c>
      <c r="C2" s="73" t="s">
        <v>20</v>
      </c>
      <c r="D2" s="12">
        <f>Feuil3!G20</f>
        <v>686</v>
      </c>
      <c r="E2" s="13">
        <f>Feuil4!G20</f>
        <v>570</v>
      </c>
      <c r="F2" s="14">
        <f>Feuil3!I26</f>
        <v>8</v>
      </c>
    </row>
    <row r="3" spans="1:6" ht="19.5" customHeight="1" thickBot="1">
      <c r="A3" s="6" t="str">
        <f>'[2]Feuil7'!$A$3</f>
        <v>Lecarpentier Denis</v>
      </c>
      <c r="B3" s="7">
        <f>'[1]P2J1'!$D9</f>
        <v>29</v>
      </c>
      <c r="C3" s="74"/>
      <c r="D3" s="9">
        <f>Feuil3!G21</f>
        <v>523</v>
      </c>
      <c r="E3" s="8">
        <f>Feuil4!G21</f>
        <v>600</v>
      </c>
      <c r="F3" s="1">
        <f>Feuil4!I26</f>
        <v>6</v>
      </c>
    </row>
    <row r="4" spans="1:6" ht="19.5" customHeight="1">
      <c r="A4" s="4" t="s">
        <v>28</v>
      </c>
      <c r="B4" s="5">
        <f>'[1]P2J1'!$D10</f>
        <v>43</v>
      </c>
      <c r="C4" s="73" t="s">
        <v>21</v>
      </c>
      <c r="D4" s="10">
        <f>Feuil3!G9</f>
        <v>514</v>
      </c>
      <c r="E4" s="11">
        <f>Feuil5!G20</f>
        <v>457</v>
      </c>
      <c r="F4" s="14">
        <f>Feuil3!I15</f>
        <v>0</v>
      </c>
    </row>
    <row r="5" spans="1:6" ht="19.5" customHeight="1" thickBot="1">
      <c r="A5" s="6" t="str">
        <f>'[2]Feuil7'!$A$5</f>
        <v>Ganné Gilles</v>
      </c>
      <c r="B5" s="7">
        <f>'[1]P2J1'!$D11</f>
        <v>25</v>
      </c>
      <c r="C5" s="74"/>
      <c r="D5" s="9">
        <f>Feuil3!G10</f>
        <v>284</v>
      </c>
      <c r="E5" s="8">
        <f>Feuil5!G21</f>
        <v>374</v>
      </c>
      <c r="F5" s="1">
        <f>Feuil5!I26</f>
        <v>0</v>
      </c>
    </row>
    <row r="6" spans="1:6" ht="19.5" customHeight="1">
      <c r="A6" s="4" t="s">
        <v>29</v>
      </c>
      <c r="B6" s="5">
        <f>'[1]P2J1'!$D12</f>
        <v>37</v>
      </c>
      <c r="C6" s="73" t="s">
        <v>22</v>
      </c>
      <c r="D6" s="12">
        <f>Feuil1!G20</f>
        <v>587</v>
      </c>
      <c r="E6" s="13">
        <f>Feuil5!G9</f>
        <v>663</v>
      </c>
      <c r="F6" s="14">
        <f>Feuil1!I26</f>
        <v>8</v>
      </c>
    </row>
    <row r="7" spans="1:6" ht="19.5" customHeight="1" thickBot="1">
      <c r="A7" s="6" t="str">
        <f>'[2]Feuil7'!$A$7</f>
        <v>Levesque Bernard</v>
      </c>
      <c r="B7" s="7">
        <f>'[1]P2J1'!$D13</f>
        <v>43</v>
      </c>
      <c r="C7" s="74"/>
      <c r="D7" s="9">
        <f>Feuil1!G21</f>
        <v>525</v>
      </c>
      <c r="E7" s="8">
        <f>Feuil5!G10</f>
        <v>473</v>
      </c>
      <c r="F7" s="1">
        <f>Feuil5!I15</f>
        <v>8</v>
      </c>
    </row>
    <row r="8" spans="1:6" ht="19.5" customHeight="1">
      <c r="A8" s="4" t="str">
        <f>'[2]Feuil7'!$A$8</f>
        <v>Gresselin Cyrille</v>
      </c>
      <c r="B8" s="5">
        <f>'[1]P2J1'!$D14</f>
        <v>24</v>
      </c>
      <c r="C8" s="73" t="s">
        <v>23</v>
      </c>
      <c r="D8" s="12">
        <f>Feuil1!G9</f>
        <v>509</v>
      </c>
      <c r="E8" s="13">
        <f>Feuil6!G9</f>
        <v>602</v>
      </c>
      <c r="F8" s="14">
        <f>Feuil1!I15</f>
        <v>0</v>
      </c>
    </row>
    <row r="9" spans="1:6" ht="19.5" customHeight="1" thickBot="1">
      <c r="A9" s="6" t="str">
        <f>'[2]Feuil7'!$A$9</f>
        <v>Mercier Guy</v>
      </c>
      <c r="B9" s="7">
        <f>'[1]P2J1'!$D15</f>
        <v>25</v>
      </c>
      <c r="C9" s="74"/>
      <c r="D9" s="9">
        <f>Feuil1!G10</f>
        <v>574</v>
      </c>
      <c r="E9" s="8">
        <f>Feuil6!G10</f>
        <v>555</v>
      </c>
      <c r="F9" s="1">
        <f>Feuil6!I15</f>
        <v>8</v>
      </c>
    </row>
    <row r="10" spans="1:6" ht="19.5" customHeight="1">
      <c r="A10" s="4" t="s">
        <v>30</v>
      </c>
      <c r="B10" s="5">
        <f>'[1]P2J1'!$D16</f>
        <v>26</v>
      </c>
      <c r="C10" s="73" t="s">
        <v>24</v>
      </c>
      <c r="D10" s="12">
        <f>Feuil2!G20</f>
        <v>557</v>
      </c>
      <c r="E10" s="13">
        <f>Feuil6!G20</f>
        <v>499</v>
      </c>
      <c r="F10" s="14">
        <f>Feuil2!I26</f>
        <v>6</v>
      </c>
    </row>
    <row r="11" spans="1:6" ht="19.5" customHeight="1" thickBot="1">
      <c r="A11" s="6" t="str">
        <f>'[2]Feuil7'!$A$11</f>
        <v>Clavier Fanfan</v>
      </c>
      <c r="B11" s="7">
        <f>'[1]P2J1'!$D17</f>
        <v>37</v>
      </c>
      <c r="C11" s="74"/>
      <c r="D11" s="9">
        <f>Feuil2!G21</f>
        <v>529</v>
      </c>
      <c r="E11" s="8">
        <f>Feuil6!G21</f>
        <v>457</v>
      </c>
      <c r="F11" s="1">
        <f>Feuil6!I26</f>
        <v>0</v>
      </c>
    </row>
    <row r="12" spans="1:6" ht="19.5" customHeight="1">
      <c r="A12" s="4" t="s">
        <v>27</v>
      </c>
      <c r="B12" s="5">
        <f>'[1]P2J1'!$D18</f>
        <v>30</v>
      </c>
      <c r="C12" s="73" t="s">
        <v>15</v>
      </c>
      <c r="D12" s="12">
        <f>Feuil2!G9</f>
        <v>463</v>
      </c>
      <c r="E12" s="13">
        <f>Feuil4!G9</f>
        <v>512</v>
      </c>
      <c r="F12" s="14">
        <f>Feuil2!I15</f>
        <v>2</v>
      </c>
    </row>
    <row r="13" spans="1:6" ht="19.5" customHeight="1" thickBot="1">
      <c r="A13" s="6" t="str">
        <f>'[2]Feuil7'!$A$13</f>
        <v>Mercier Régine</v>
      </c>
      <c r="B13" s="7">
        <f>'[1]P2J1'!$D19</f>
        <v>35</v>
      </c>
      <c r="C13" s="74"/>
      <c r="D13" s="9">
        <f>Feuil2!G10</f>
        <v>498</v>
      </c>
      <c r="E13" s="8">
        <f>Feuil4!G10</f>
        <v>571</v>
      </c>
      <c r="F13" s="1">
        <f>Feuil4!I15</f>
        <v>2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2022-12-08T10:39:09Z</cp:lastPrinted>
  <dcterms:created xsi:type="dcterms:W3CDTF">2006-09-29T13:44:50Z</dcterms:created>
  <dcterms:modified xsi:type="dcterms:W3CDTF">2022-12-11T18:55:54Z</dcterms:modified>
  <cp:category/>
  <cp:version/>
  <cp:contentType/>
  <cp:contentStatus/>
</cp:coreProperties>
</file>